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0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Отопление!$A$1:$F$23</definedName>
  </definedNames>
  <calcPr calcId="145621"/>
</workbook>
</file>

<file path=xl/calcChain.xml><?xml version="1.0" encoding="utf-8"?>
<calcChain xmlns="http://schemas.openxmlformats.org/spreadsheetml/2006/main">
  <c r="E5" i="6" l="1"/>
  <c r="I3" i="17" l="1"/>
  <c r="F5" i="6" l="1"/>
  <c r="H3" i="17" l="1"/>
  <c r="E9" i="21" l="1"/>
  <c r="F13" i="6" l="1"/>
  <c r="F14" i="6" l="1"/>
  <c r="F24" i="6" l="1"/>
  <c r="F15" i="6"/>
  <c r="F17" i="6" s="1"/>
  <c r="G15" i="6" l="1"/>
  <c r="F11" i="6"/>
  <c r="F16" i="6"/>
</calcChain>
</file>

<file path=xl/sharedStrings.xml><?xml version="1.0" encoding="utf-8"?>
<sst xmlns="http://schemas.openxmlformats.org/spreadsheetml/2006/main" count="68" uniqueCount="62">
  <si>
    <t>Тариф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</si>
  <si>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</si>
  <si>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</si>
  <si>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</si>
  <si>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</si>
  <si>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</si>
  <si>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</si>
  <si>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</si>
  <si>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</si>
  <si>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</si>
  <si>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</si>
  <si>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</si>
  <si>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</si>
  <si>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</si>
  <si>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</si>
  <si>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</si>
  <si>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</si>
  <si>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</si>
  <si>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</si>
  <si>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</si>
  <si>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</si>
  <si>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</si>
  <si>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</si>
  <si>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</si>
  <si>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</si>
  <si>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</si>
  <si>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</si>
  <si>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</si>
  <si>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</si>
  <si>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</si>
  <si>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</si>
  <si>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</si>
  <si>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</si>
  <si>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</si>
  <si>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</si>
  <si>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</si>
  <si>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</si>
  <si>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</si>
  <si>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</si>
  <si>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</si>
  <si>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</si>
  <si>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</si>
  <si>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</si>
  <si>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</si>
  <si>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</si>
  <si>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</si>
  <si>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</si>
  <si>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</si>
  <si>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</si>
  <si>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</si>
  <si>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Норматив куб.м./кв.м. за 12 месяцев</t>
  </si>
  <si>
    <t>Сумма, рубли за 12 месяцев</t>
  </si>
  <si>
    <t>Стоимость на 1 кв. м. в месяц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</si>
  <si>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</si>
  <si>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</si>
  <si>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r>
      <t>Расчет платы за отопление по формуле 18(1) Приложение №2 Постановления Правительства РФ 354 от 06.05.11 г. для помещений с ИПУ,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</si>
  <si>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93472</t>
  </si>
  <si>
    <t>за  Ноябрь 2023 г.</t>
  </si>
  <si>
    <t>Отчет по вывозу ТКО за Ноябрь 2023 г.</t>
  </si>
  <si>
    <t>СПРАВОЧНАЯ ИНФОРМАЦИЯ потребление коммунальных услуг в доме ул.Москвина, д.10  Ноябрь 2023 г.</t>
  </si>
  <si>
    <t>Наполнение сисиемы</t>
  </si>
  <si>
    <t>Потери при наполнении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</si>
</sst>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9" formatCode="_-* #,##0.000\ _₽_-;\-* #,##0.0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1" fillId="0" borderId="0" xfId="1" applyNumberFormat="1" applyFont="1"/>
    <xf numFmtId="43" fontId="11" fillId="0" borderId="0" xfId="1" applyNumberFormat="1" applyFont="1"/>
    <xf numFmtId="43" fontId="11" fillId="0" borderId="0" xfId="1" applyFont="1"/>
    <xf numFmtId="175" fontId="11" fillId="0" borderId="0" xfId="1" applyNumberFormat="1" applyFont="1"/>
    <xf numFmtId="43" fontId="0" fillId="0" borderId="0" xfId="0" applyNumberFormat="1" applyFill="1"/>
    <xf numFmtId="2" fontId="17" fillId="0" borderId="2" xfId="0" applyNumberFormat="1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43" fontId="28" fillId="0" borderId="0" xfId="1" applyNumberFormat="1" applyFont="1" applyBorder="1" applyAlignment="1">
      <alignment vertical="center"/>
    </xf>
    <xf numFmtId="179" fontId="11" fillId="0" borderId="0" xfId="1" applyNumberFormat="1" applyFont="1" applyFill="1" applyBorder="1"/>
    <xf numFmtId="2" fontId="0" fillId="3" borderId="1" xfId="0" applyNumberFormat="1" applyFill="1" applyBorder="1"/>
    <xf numFmtId="2" fontId="17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2" fontId="25" fillId="0" borderId="1" xfId="0" applyNumberFormat="1" applyFont="1" applyBorder="1"/>
    <xf numFmtId="43" fontId="11" fillId="0" borderId="0" xfId="1" applyNumberFormat="1" applyFont="1" applyFill="1" applyBorder="1"/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7" fillId="4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8"/>
  <sheetViews>
    <sheetView topLeftCell="A4" zoomScale="80" zoomScaleNormal="80" zoomScaleSheetLayoutView="115" workbookViewId="0">
      <selection activeCell="I24" sqref="I24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8" t="s">
        <v>2</v>
      </c>
      <c r="B1" s="48"/>
      <c r="C1" s="48"/>
      <c r="D1" s="48"/>
      <c r="E1" s="48"/>
      <c r="F1" s="48"/>
    </row>
    <row r="2" spans="1:10" ht="18.75">
      <c r="A2" s="4" t="s">
        <v>8</v>
      </c>
      <c r="B2" s="4"/>
      <c r="C2" s="4"/>
      <c r="D2" s="4"/>
      <c r="E2" s="4" t="s">
        <v>57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3">
        <v>12423.75</v>
      </c>
      <c r="D5" s="13">
        <v>12622.53</v>
      </c>
      <c r="E5" s="23">
        <f>D5-C5</f>
        <v>198.78000000000065</v>
      </c>
      <c r="F5" s="23">
        <f>G5+E5</f>
        <v>198.78000000000065</v>
      </c>
      <c r="G5" s="38"/>
      <c r="H5" s="24"/>
      <c r="I5" s="24"/>
      <c r="J5" s="31"/>
    </row>
    <row r="6" spans="1:10" ht="17.25" customHeight="1">
      <c r="A6" s="49" t="s">
        <v>10</v>
      </c>
      <c r="B6" s="49"/>
      <c r="C6" s="49"/>
      <c r="D6" s="49"/>
      <c r="E6" s="49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40</v>
      </c>
      <c r="B8" s="51"/>
      <c r="C8" s="51"/>
      <c r="D8" s="51"/>
      <c r="E8" s="51"/>
      <c r="F8" s="26">
        <v>768.2</v>
      </c>
    </row>
    <row r="9" spans="1:10" ht="19.899999999999999" customHeight="1">
      <c r="A9" s="46" t="s">
        <v>32</v>
      </c>
      <c r="B9" s="46"/>
      <c r="C9" s="46"/>
      <c r="D9" s="46"/>
      <c r="E9" s="46"/>
      <c r="F9" s="27">
        <v>5.0999999999999997E-2</v>
      </c>
    </row>
    <row r="10" spans="1:10" ht="19.899999999999999" customHeight="1">
      <c r="A10" s="52" t="s">
        <v>47</v>
      </c>
      <c r="B10" s="52"/>
      <c r="C10" s="52"/>
      <c r="D10" s="52"/>
      <c r="E10" s="52"/>
      <c r="F10" s="27">
        <v>3.23</v>
      </c>
    </row>
    <row r="11" spans="1:10" ht="19.899999999999999" customHeight="1">
      <c r="A11" s="52" t="s">
        <v>48</v>
      </c>
      <c r="B11" s="52"/>
      <c r="C11" s="52"/>
      <c r="D11" s="52"/>
      <c r="E11" s="52"/>
      <c r="F11" s="27">
        <f>F10*F15</f>
        <v>0.16472999999999999</v>
      </c>
    </row>
    <row r="12" spans="1:10" ht="19.899999999999999" customHeight="1">
      <c r="A12" s="52" t="s">
        <v>49</v>
      </c>
      <c r="B12" s="52"/>
      <c r="C12" s="52"/>
      <c r="D12" s="52"/>
      <c r="E12" s="52"/>
      <c r="F12" s="27">
        <v>11.941000000000001</v>
      </c>
    </row>
    <row r="13" spans="1:10" ht="37.5" customHeight="1">
      <c r="A13" s="47" t="s">
        <v>33</v>
      </c>
      <c r="B13" s="47"/>
      <c r="C13" s="47"/>
      <c r="D13" s="47"/>
      <c r="E13" s="47"/>
      <c r="F13" s="28">
        <f>F8*F9</f>
        <v>39.178199999999997</v>
      </c>
    </row>
    <row r="14" spans="1:10" ht="18" customHeight="1">
      <c r="A14" s="46" t="s">
        <v>34</v>
      </c>
      <c r="B14" s="46"/>
      <c r="C14" s="46"/>
      <c r="D14" s="46"/>
      <c r="E14" s="46"/>
      <c r="F14" s="28">
        <f>F5-F13</f>
        <v>159.60180000000065</v>
      </c>
    </row>
    <row r="15" spans="1:10" ht="37.15" customHeight="1">
      <c r="A15" s="47" t="s">
        <v>41</v>
      </c>
      <c r="B15" s="47"/>
      <c r="C15" s="47"/>
      <c r="D15" s="47"/>
      <c r="E15" s="47"/>
      <c r="F15" s="27">
        <f>(F5)/(F13+F14)*F9</f>
        <v>5.0999999999999997E-2</v>
      </c>
      <c r="G15">
        <f>F15*F21</f>
        <v>150.1695</v>
      </c>
    </row>
    <row r="16" spans="1:10" ht="30" customHeight="1">
      <c r="A16" s="47" t="s">
        <v>35</v>
      </c>
      <c r="B16" s="47"/>
      <c r="C16" s="47"/>
      <c r="D16" s="47"/>
      <c r="E16" s="47"/>
      <c r="F16" s="29">
        <f>F19+F15*F21</f>
        <v>182.68950000000001</v>
      </c>
      <c r="J16" s="11"/>
    </row>
    <row r="17" spans="1:10" ht="29.45" customHeight="1">
      <c r="A17" s="47" t="s">
        <v>46</v>
      </c>
      <c r="B17" s="47"/>
      <c r="C17" s="47"/>
      <c r="D17" s="47"/>
      <c r="E17" s="47"/>
      <c r="F17" s="29">
        <f>F15*F21*3.23</f>
        <v>485.04748499999999</v>
      </c>
      <c r="J17" s="11"/>
    </row>
    <row r="18" spans="1:10" ht="18.75">
      <c r="A18" s="46" t="s">
        <v>36</v>
      </c>
      <c r="B18" s="46"/>
      <c r="C18" s="46"/>
      <c r="D18" s="46"/>
      <c r="E18" s="46"/>
      <c r="F18" s="30">
        <v>5354</v>
      </c>
    </row>
    <row r="19" spans="1:10" ht="18.75">
      <c r="A19" s="46" t="s">
        <v>37</v>
      </c>
      <c r="B19" s="46"/>
      <c r="C19" s="46"/>
      <c r="D19" s="46"/>
      <c r="E19" s="46"/>
      <c r="F19" s="28">
        <v>32.520000000000003</v>
      </c>
    </row>
    <row r="20" spans="1:10" ht="18.75">
      <c r="A20" s="46" t="s">
        <v>38</v>
      </c>
      <c r="B20" s="46"/>
      <c r="C20" s="46"/>
      <c r="D20" s="46"/>
      <c r="E20" s="46"/>
      <c r="F20" s="28">
        <v>5.05</v>
      </c>
    </row>
    <row r="21" spans="1:10" ht="18.75">
      <c r="A21" s="46" t="s">
        <v>39</v>
      </c>
      <c r="B21" s="46"/>
      <c r="C21" s="46"/>
      <c r="D21" s="46"/>
      <c r="E21" s="46"/>
      <c r="F21" s="28">
        <v>2944.5</v>
      </c>
    </row>
    <row r="22" spans="1:10" ht="43.5" customHeight="1">
      <c r="A22" s="47" t="s">
        <v>53</v>
      </c>
      <c r="B22" s="47"/>
      <c r="C22" s="47"/>
      <c r="D22" s="47"/>
      <c r="E22" s="47"/>
      <c r="F22" s="36">
        <v>0.3</v>
      </c>
    </row>
    <row r="23" spans="1:10" ht="50.25" customHeight="1">
      <c r="A23" s="50" t="s">
        <v>55</v>
      </c>
      <c r="B23" s="51"/>
      <c r="C23" s="51"/>
      <c r="D23" s="51"/>
      <c r="E23" s="51"/>
      <c r="F23" s="37">
        <v>45.655000000000001</v>
      </c>
    </row>
    <row r="24" spans="1:10" ht="34.5" customHeight="1">
      <c r="A24" s="46" t="s">
        <v>54</v>
      </c>
      <c r="B24" s="46"/>
      <c r="C24" s="46"/>
      <c r="D24" s="46"/>
      <c r="E24" s="46"/>
      <c r="F24" s="44">
        <f>F14/F6*F21+F18/F6*F20+F26/F6*F27+F28*F21/F6</f>
        <v>45.735362786562703</v>
      </c>
    </row>
    <row r="26" spans="1:10">
      <c r="A26" s="46" t="s">
        <v>60</v>
      </c>
      <c r="B26" s="46"/>
      <c r="C26" s="46"/>
      <c r="D26" s="46"/>
      <c r="E26" s="46"/>
      <c r="F26" s="45">
        <v>57.834000000000003</v>
      </c>
    </row>
    <row r="27" spans="1:10">
      <c r="A27" s="46" t="s">
        <v>0</v>
      </c>
      <c r="B27" s="46"/>
      <c r="C27" s="46"/>
      <c r="D27" s="46"/>
      <c r="E27" s="46"/>
      <c r="F27" s="45">
        <v>61.79</v>
      </c>
    </row>
    <row r="28" spans="1:10">
      <c r="A28" s="46" t="s">
        <v>61</v>
      </c>
      <c r="B28" s="46"/>
      <c r="C28" s="46"/>
      <c r="D28" s="46"/>
      <c r="E28" s="46"/>
      <c r="F28" s="45">
        <v>1.2150000000000001</v>
      </c>
    </row>
  </sheetData>
  <mergeCells count="22">
    <mergeCell ref="A16:E16"/>
    <mergeCell ref="A17:E17"/>
    <mergeCell ref="A18:E18"/>
    <mergeCell ref="A23:E23"/>
    <mergeCell ref="A14:E14"/>
    <mergeCell ref="A15:E15"/>
    <mergeCell ref="A19:E19"/>
    <mergeCell ref="A1:F1"/>
    <mergeCell ref="A6:E6"/>
    <mergeCell ref="A9:E9"/>
    <mergeCell ref="A8:E8"/>
    <mergeCell ref="A13:E13"/>
    <mergeCell ref="A10:E10"/>
    <mergeCell ref="A11:E11"/>
    <mergeCell ref="A12:E12"/>
    <mergeCell ref="A28:E28"/>
    <mergeCell ref="A20:E20"/>
    <mergeCell ref="A21:E21"/>
    <mergeCell ref="A22:E22"/>
    <mergeCell ref="A26:E26"/>
    <mergeCell ref="A27:E27"/>
    <mergeCell ref="A24:E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5" t="s">
        <v>58</v>
      </c>
      <c r="B1" s="55"/>
      <c r="C1" s="55"/>
      <c r="D1" s="55"/>
      <c r="E1" s="55"/>
      <c r="F1" s="55"/>
      <c r="G1" s="55"/>
      <c r="H1" s="55"/>
    </row>
    <row r="2" spans="1:9" ht="45" customHeight="1">
      <c r="A2" s="53" t="s">
        <v>45</v>
      </c>
      <c r="B2" s="53"/>
      <c r="C2" s="53"/>
      <c r="D2" s="53"/>
      <c r="E2" s="33" t="s">
        <v>42</v>
      </c>
      <c r="F2" s="33" t="s">
        <v>43</v>
      </c>
      <c r="G2" s="41" t="s">
        <v>50</v>
      </c>
      <c r="H2" s="41" t="s">
        <v>51</v>
      </c>
      <c r="I2" s="42" t="s">
        <v>52</v>
      </c>
    </row>
    <row r="3" spans="1:9" ht="27.75" customHeight="1">
      <c r="A3" s="54" t="s">
        <v>44</v>
      </c>
      <c r="B3" s="54"/>
      <c r="C3" s="54"/>
      <c r="D3" s="54"/>
      <c r="E3" s="40">
        <v>11022.9</v>
      </c>
      <c r="F3" s="34">
        <v>1025.74</v>
      </c>
      <c r="G3" s="34">
        <v>0.114</v>
      </c>
      <c r="H3" s="35">
        <f>G3*F3</f>
        <v>116.93436000000001</v>
      </c>
      <c r="I3" s="43">
        <f>116.93/12</f>
        <v>9.7441666666666666</v>
      </c>
    </row>
    <row r="4" spans="1:9" ht="22.5" customHeight="1"/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2:D2"/>
    <mergeCell ref="A3:D3"/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F9" sqref="F9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59</v>
      </c>
    </row>
    <row r="2" spans="1:7">
      <c r="A2" s="56" t="s">
        <v>11</v>
      </c>
      <c r="B2" s="56" t="s">
        <v>12</v>
      </c>
      <c r="C2" s="56" t="s">
        <v>13</v>
      </c>
      <c r="D2" s="56" t="s">
        <v>14</v>
      </c>
      <c r="E2" s="56" t="s">
        <v>15</v>
      </c>
      <c r="F2" s="56"/>
      <c r="G2" s="56"/>
    </row>
    <row r="3" spans="1:7">
      <c r="A3" s="56"/>
      <c r="B3" s="56"/>
      <c r="C3" s="56"/>
      <c r="D3" s="56"/>
      <c r="E3" s="56" t="s">
        <v>16</v>
      </c>
      <c r="F3" s="56"/>
      <c r="G3" s="56" t="s">
        <v>17</v>
      </c>
    </row>
    <row r="4" spans="1:7">
      <c r="A4" s="56"/>
      <c r="B4" s="56"/>
      <c r="C4" s="56"/>
      <c r="D4" s="56"/>
      <c r="E4" s="15" t="s">
        <v>18</v>
      </c>
      <c r="F4" s="15" t="s">
        <v>19</v>
      </c>
      <c r="G4" s="56"/>
    </row>
    <row r="5" spans="1:7">
      <c r="A5" s="14" t="s">
        <v>20</v>
      </c>
      <c r="B5" s="18" t="s">
        <v>21</v>
      </c>
      <c r="C5" s="19" t="s">
        <v>22</v>
      </c>
      <c r="D5" s="18">
        <v>12622.53</v>
      </c>
      <c r="E5" s="20">
        <v>162</v>
      </c>
      <c r="F5" s="18"/>
      <c r="G5" s="18"/>
    </row>
    <row r="6" spans="1:7" ht="33.75">
      <c r="A6" s="14" t="s">
        <v>20</v>
      </c>
      <c r="B6" s="18" t="s">
        <v>25</v>
      </c>
      <c r="C6" s="19" t="s">
        <v>22</v>
      </c>
      <c r="D6" s="18"/>
      <c r="E6" s="32">
        <v>38.4</v>
      </c>
      <c r="F6" s="32">
        <v>0.16</v>
      </c>
      <c r="G6" s="32">
        <v>0.61</v>
      </c>
    </row>
    <row r="7" spans="1:7" ht="22.5">
      <c r="A7" s="14" t="s">
        <v>26</v>
      </c>
      <c r="B7" s="18" t="s">
        <v>27</v>
      </c>
      <c r="C7" s="19" t="s">
        <v>28</v>
      </c>
      <c r="D7" s="18"/>
      <c r="E7" s="20">
        <v>753</v>
      </c>
      <c r="F7" s="39">
        <v>3.23</v>
      </c>
      <c r="G7" s="20">
        <v>11.9</v>
      </c>
    </row>
    <row r="8" spans="1:7">
      <c r="A8" s="14" t="s">
        <v>26</v>
      </c>
      <c r="B8" s="18" t="s">
        <v>29</v>
      </c>
      <c r="C8" s="19" t="s">
        <v>28</v>
      </c>
      <c r="D8" s="22" t="s">
        <v>56</v>
      </c>
      <c r="E8" s="20">
        <v>1039</v>
      </c>
      <c r="F8" s="20">
        <v>4.3</v>
      </c>
      <c r="G8" s="20">
        <v>11.9</v>
      </c>
    </row>
    <row r="9" spans="1:7">
      <c r="A9" s="14" t="s">
        <v>26</v>
      </c>
      <c r="B9" s="18" t="s">
        <v>30</v>
      </c>
      <c r="C9" s="19" t="s">
        <v>28</v>
      </c>
      <c r="D9" s="18"/>
      <c r="E9" s="20">
        <f>E7+E8</f>
        <v>1792</v>
      </c>
      <c r="F9" s="20">
        <v>7.5</v>
      </c>
      <c r="G9" s="20">
        <v>23.8</v>
      </c>
    </row>
    <row r="10" spans="1:7">
      <c r="A10" s="14" t="s">
        <v>23</v>
      </c>
      <c r="B10" s="18" t="s">
        <v>31</v>
      </c>
      <c r="C10" s="19" t="s">
        <v>24</v>
      </c>
      <c r="D10" s="18"/>
      <c r="E10" s="21">
        <v>30641</v>
      </c>
      <c r="F10" s="15"/>
      <c r="G10" s="25">
        <v>4546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2023-11-22T06:00:52Z</cp:lastPrinted>
  <dcterms:created xsi:type="dcterms:W3CDTF">2015-09-15T11:53:49Z</dcterms:created>
  <dcterms:modified xsi:type="dcterms:W3CDTF">2023-12-28T08:33:10Z</dcterms:modified>
</cp:coreProperties>
</file>